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G" sheetId="4" r:id="rId1"/>
    <sheet name="Hoja1" sheetId="1" r:id="rId2"/>
  </sheets>
  <definedNames>
    <definedName name="_xlnm._FilterDatabase" localSheetId="0" hidden="1">COG!$A$3:$H$76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4" l="1"/>
  <c r="H76" i="4" s="1"/>
  <c r="E75" i="4"/>
  <c r="H75" i="4" s="1"/>
  <c r="H74" i="4"/>
  <c r="E74" i="4"/>
  <c r="E73" i="4"/>
  <c r="H73" i="4" s="1"/>
  <c r="E72" i="4"/>
  <c r="H72" i="4" s="1"/>
  <c r="H71" i="4"/>
  <c r="E71" i="4"/>
  <c r="E70" i="4"/>
  <c r="H70" i="4" s="1"/>
  <c r="G69" i="4"/>
  <c r="F69" i="4"/>
  <c r="D69" i="4"/>
  <c r="C69" i="4"/>
  <c r="E69" i="4" s="1"/>
  <c r="H69" i="4" s="1"/>
  <c r="E68" i="4"/>
  <c r="H68" i="4" s="1"/>
  <c r="H67" i="4"/>
  <c r="E67" i="4"/>
  <c r="E66" i="4"/>
  <c r="H66" i="4" s="1"/>
  <c r="G65" i="4"/>
  <c r="F65" i="4"/>
  <c r="D65" i="4"/>
  <c r="C65" i="4"/>
  <c r="E65" i="4" s="1"/>
  <c r="H65" i="4" s="1"/>
  <c r="E64" i="4"/>
  <c r="H64" i="4" s="1"/>
  <c r="H63" i="4"/>
  <c r="E63" i="4"/>
  <c r="E62" i="4"/>
  <c r="H62" i="4" s="1"/>
  <c r="E61" i="4"/>
  <c r="H61" i="4" s="1"/>
  <c r="H60" i="4"/>
  <c r="E60" i="4"/>
  <c r="E59" i="4"/>
  <c r="H59" i="4" s="1"/>
  <c r="E58" i="4"/>
  <c r="H58" i="4" s="1"/>
  <c r="G57" i="4"/>
  <c r="F57" i="4"/>
  <c r="D57" i="4"/>
  <c r="C57" i="4"/>
  <c r="E57" i="4" s="1"/>
  <c r="H57" i="4" s="1"/>
  <c r="H56" i="4"/>
  <c r="E56" i="4"/>
  <c r="E55" i="4"/>
  <c r="H55" i="4" s="1"/>
  <c r="E54" i="4"/>
  <c r="H54" i="4" s="1"/>
  <c r="G53" i="4"/>
  <c r="F53" i="4"/>
  <c r="D53" i="4"/>
  <c r="C53" i="4"/>
  <c r="E53" i="4" s="1"/>
  <c r="H53" i="4" s="1"/>
  <c r="H52" i="4"/>
  <c r="E52" i="4"/>
  <c r="E51" i="4"/>
  <c r="H51" i="4" s="1"/>
  <c r="E50" i="4"/>
  <c r="H50" i="4" s="1"/>
  <c r="H49" i="4"/>
  <c r="E49" i="4"/>
  <c r="E48" i="4"/>
  <c r="H48" i="4" s="1"/>
  <c r="E47" i="4"/>
  <c r="H47" i="4" s="1"/>
  <c r="H46" i="4"/>
  <c r="E46" i="4"/>
  <c r="E45" i="4"/>
  <c r="H45" i="4" s="1"/>
  <c r="E44" i="4"/>
  <c r="H44" i="4" s="1"/>
  <c r="G43" i="4"/>
  <c r="F43" i="4"/>
  <c r="D43" i="4"/>
  <c r="C43" i="4"/>
  <c r="E43" i="4" s="1"/>
  <c r="H43" i="4" s="1"/>
  <c r="H42" i="4"/>
  <c r="E42" i="4"/>
  <c r="E41" i="4"/>
  <c r="H41" i="4" s="1"/>
  <c r="E40" i="4"/>
  <c r="H40" i="4" s="1"/>
  <c r="H39" i="4"/>
  <c r="E39" i="4"/>
  <c r="E38" i="4"/>
  <c r="H38" i="4" s="1"/>
  <c r="E37" i="4"/>
  <c r="H37" i="4" s="1"/>
  <c r="H36" i="4"/>
  <c r="E36" i="4"/>
  <c r="E35" i="4"/>
  <c r="H35" i="4" s="1"/>
  <c r="E34" i="4"/>
  <c r="H34" i="4" s="1"/>
  <c r="G33" i="4"/>
  <c r="F33" i="4"/>
  <c r="D33" i="4"/>
  <c r="C33" i="4"/>
  <c r="E33" i="4" s="1"/>
  <c r="H33" i="4" s="1"/>
  <c r="H32" i="4"/>
  <c r="E32" i="4"/>
  <c r="E31" i="4"/>
  <c r="H31" i="4" s="1"/>
  <c r="E30" i="4"/>
  <c r="H30" i="4" s="1"/>
  <c r="H29" i="4"/>
  <c r="E29" i="4"/>
  <c r="E28" i="4"/>
  <c r="H28" i="4" s="1"/>
  <c r="E27" i="4"/>
  <c r="H27" i="4" s="1"/>
  <c r="H26" i="4"/>
  <c r="E26" i="4"/>
  <c r="E25" i="4"/>
  <c r="H25" i="4" s="1"/>
  <c r="E24" i="4"/>
  <c r="H24" i="4" s="1"/>
  <c r="G23" i="4"/>
  <c r="F23" i="4"/>
  <c r="D23" i="4"/>
  <c r="C23" i="4"/>
  <c r="E23" i="4" s="1"/>
  <c r="H23" i="4" s="1"/>
  <c r="H22" i="4"/>
  <c r="E22" i="4"/>
  <c r="E21" i="4"/>
  <c r="H21" i="4" s="1"/>
  <c r="E20" i="4"/>
  <c r="H20" i="4" s="1"/>
  <c r="H19" i="4"/>
  <c r="E19" i="4"/>
  <c r="E18" i="4"/>
  <c r="H18" i="4" s="1"/>
  <c r="E17" i="4"/>
  <c r="H17" i="4" s="1"/>
  <c r="H16" i="4"/>
  <c r="E16" i="4"/>
  <c r="E15" i="4"/>
  <c r="H15" i="4" s="1"/>
  <c r="E14" i="4"/>
  <c r="H14" i="4" s="1"/>
  <c r="G13" i="4"/>
  <c r="F13" i="4"/>
  <c r="D13" i="4"/>
  <c r="C13" i="4"/>
  <c r="E13" i="4" s="1"/>
  <c r="H13" i="4" s="1"/>
  <c r="H12" i="4"/>
  <c r="E12" i="4"/>
  <c r="E11" i="4"/>
  <c r="H11" i="4" s="1"/>
  <c r="E10" i="4"/>
  <c r="H10" i="4" s="1"/>
  <c r="H9" i="4"/>
  <c r="E9" i="4"/>
  <c r="E8" i="4"/>
  <c r="H8" i="4" s="1"/>
  <c r="E7" i="4"/>
  <c r="H7" i="4" s="1"/>
  <c r="H6" i="4"/>
  <c r="E6" i="4"/>
  <c r="G5" i="4"/>
  <c r="G77" i="4" s="1"/>
  <c r="F5" i="4"/>
  <c r="F77" i="4" s="1"/>
  <c r="D5" i="4"/>
  <c r="D77" i="4" s="1"/>
  <c r="C5" i="4"/>
  <c r="C77" i="4" s="1"/>
  <c r="E5" i="4" l="1"/>
  <c r="E77" i="4" l="1"/>
  <c r="H5" i="4"/>
  <c r="H77" i="4" s="1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<sst xmlns="http://schemas.openxmlformats.org/spreadsheetml/2006/main" count="85" uniqueCount="85">
  <si>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</si>
  <si>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</si>
  <si>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</si>
  <si>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</si>
  <si>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</si>
  <si>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</si>
  <si>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</si>
  <si>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</si>
  <si>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</si>
  <si>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</si>
  <si>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</si>
  <si>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</si>
  <si>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</si>
  <si>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</si>
  <si>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</si>
  <si>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</si>
  <si>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</si>
  <si>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</si>
  <si>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</si>
  <si>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</si>
  <si>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</si>
  <si>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</si>
  <si>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</si>
  <si>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</si>
  <si>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</si>
  <si>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</si>
  <si>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</si>
  <si>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</si>
  <si>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</si>
  <si>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</si>
  <si>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</si>
  <si>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</si>
  <si>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</si>
  <si>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</si>
  <si>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</si>
  <si>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</si>
  <si>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</si>
  <si>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</si>
  <si>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</si>
  <si>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</si>
  <si>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</si>
  <si>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</si>
  <si>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</si>
  <si>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</si>
  <si>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</si>
  <si>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</si>
  <si>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</si>
  <si>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</si>
  <si>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</si>
  <si>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</si>
  <si>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</si>
  <si>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</si>
  <si>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</si>
  <si>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</si>
  <si>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</si>
  <si>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</si>
  <si>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</si>
  <si>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</si>
  <si>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</si>
  <si>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</si>
  <si>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</si>
  <si>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</si>
  <si>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</si>
  <si>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</si>
  <si>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</si>
  <si>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</si>
  <si>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</si>
  <si>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</si>
  <si>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</si>
  <si>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</si>
  <si>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</si>
  <si>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</si>
  <si>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</si>
  <si>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</si>
  <si>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</si>
  <si>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</si>
  <si>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</si>
  <si>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</si>
  <si>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</si>
  <si>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</si>
  <si>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</si>
  <si>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</si>
  <si>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</si>
  <si>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</si>
  <si>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Municipio de Yuriria
Estado Analítico del Ejercicio del Presupuesto de Egresos
Clasificación por Objeto del Gasto(Capítulo y Concepto)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</si>
</sst>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27">
    <xf numFmtId="0" fontId="0" fillId="0" borderId="0" xfId="0"/>
    <xf numFmtId="0" fontId="3" fillId="0" borderId="0" xfId="2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4" fillId="0" borderId="6" xfId="2" applyNumberFormat="1" applyFont="1" applyFill="1" applyBorder="1" applyProtection="1">
      <protection locked="0"/>
    </xf>
    <xf numFmtId="0" fontId="4" fillId="0" borderId="0" xfId="2" applyFont="1" applyFill="1" applyBorder="1" applyAlignment="1" applyProtection="1">
      <alignment horizontal="left"/>
    </xf>
    <xf numFmtId="4" fontId="4" fillId="0" borderId="13" xfId="2" applyNumberFormat="1" applyFont="1" applyFill="1" applyBorder="1" applyProtection="1">
      <protection locked="0"/>
    </xf>
    <xf numFmtId="0" fontId="4" fillId="0" borderId="14" xfId="2" applyFont="1" applyFill="1" applyBorder="1" applyAlignment="1" applyProtection="1">
      <alignment horizontal="left"/>
    </xf>
    <xf numFmtId="4" fontId="4" fillId="0" borderId="10" xfId="2" applyNumberFormat="1" applyFont="1" applyFill="1" applyBorder="1" applyProtection="1">
      <protection locked="0"/>
    </xf>
    <xf numFmtId="0" fontId="4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4" fontId="2" fillId="0" borderId="10" xfId="2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5" fillId="0" borderId="0" xfId="3" applyFont="1" applyAlignment="1" applyProtection="1">
      <alignment horizontal="left" vertical="top" indent="1"/>
      <protection locked="0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840333</xdr:colOff>
      <xdr:row>1</xdr:row>
      <xdr:rowOff>5135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D4FC172-7383-4CFD-AA0F-D68502031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5133" cy="637595"/>
        </a:xfrm>
        <a:prstGeom prst="rect">
          <a:avLst/>
        </a:prstGeom>
      </xdr:spPr>
    </xdr:pic>
    <xdr:clientData/>
  </xdr:twoCellAnchor>
  <xdr:twoCellAnchor editAs="oneCell">
    <xdr:from>
      <xdr:col>6</xdr:col>
      <xdr:colOff>717550</xdr:colOff>
      <xdr:row>0</xdr:row>
      <xdr:rowOff>114300</xdr:rowOff>
    </xdr:from>
    <xdr:to>
      <xdr:col>7</xdr:col>
      <xdr:colOff>785465</xdr:colOff>
      <xdr:row>0</xdr:row>
      <xdr:rowOff>534960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84A654A-987C-4235-B4FF-54B5CAF2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5170" y="114300"/>
          <a:ext cx="1043275" cy="420660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1651000</xdr:colOff>
      <xdr:row>79</xdr:row>
      <xdr:rowOff>19050</xdr:rowOff>
    </xdr:from>
    <xdr:to>
      <xdr:col>2</xdr:col>
      <xdr:colOff>611599</xdr:colOff>
      <xdr:row>87</xdr:row>
      <xdr:rowOff>69942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BBF9DF0F-6325-489F-AEC6-3D3E6314A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55800" y="10976610"/>
          <a:ext cx="2305779" cy="1087212"/>
        </a:xfrm>
        <a:prstGeom prst="rect">
          <a:avLst/>
        </a:prstGeom>
      </xdr:spPr>
    </xdr:pic>
    <xdr:clientData/>
  </xdr:twoCellAnchor>
  <xdr:twoCellAnchor editAs="oneCell">
    <xdr:from>
      <xdr:col>4</xdr:col>
      <xdr:colOff>158750</xdr:colOff>
      <xdr:row>79</xdr:row>
      <xdr:rowOff>63500</xdr:rowOff>
    </xdr:from>
    <xdr:to>
      <xdr:col>6</xdr:col>
      <xdr:colOff>501861</xdr:colOff>
      <xdr:row>87</xdr:row>
      <xdr:rowOff>59524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53425B19-A724-4CFE-B4C8-C90DE87BC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35650" y="11021060"/>
          <a:ext cx="2293831" cy="1032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zoomScaleNormal="100" workbookViewId="0">
      <selection activeCell="H43" sqref="H43"/>
    </sheetView>
  </sheetViews>
  <sheetFormatPr baseColWidth="10" defaultColWidth="9.33203125" defaultRowHeight="10.199999999999999" x14ac:dyDescent="0.2"/>
  <cols>
    <col min="1" max="1" width="4.44140625" style="1" customWidth="1"/>
    <col min="2" max="2" width="48.77734375" style="1" customWidth="1"/>
    <col min="3" max="3" width="14.21875" style="1" customWidth="1"/>
    <col min="4" max="4" width="15.33203125" style="1" customWidth="1"/>
    <col min="5" max="8" width="14.21875" style="1" customWidth="1"/>
    <col min="9" max="16384" width="9.33203125" style="1"/>
  </cols>
  <sheetData>
    <row r="1" spans="1:8" ht="50.1" customHeight="1" x14ac:dyDescent="0.2">
      <c r="A1" s="14" t="s">
        <v>84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0</v>
      </c>
      <c r="B2" s="18"/>
      <c r="C2" s="14" t="s">
        <v>1</v>
      </c>
      <c r="D2" s="15"/>
      <c r="E2" s="15"/>
      <c r="F2" s="15"/>
      <c r="G2" s="16"/>
      <c r="H2" s="23" t="s">
        <v>2</v>
      </c>
    </row>
    <row r="3" spans="1:8" ht="25.05" customHeight="1" x14ac:dyDescent="0.2">
      <c r="A3" s="19"/>
      <c r="B3" s="2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4"/>
    </row>
    <row r="4" spans="1:8" x14ac:dyDescent="0.2">
      <c r="A4" s="21"/>
      <c r="B4" s="22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 t="s">
        <v>10</v>
      </c>
      <c r="B5" s="5"/>
      <c r="C5" s="6">
        <f>SUM(C6:C12)</f>
        <v>85451140.019999996</v>
      </c>
      <c r="D5" s="6">
        <f>SUM(D6:D12)</f>
        <v>-36821.169999999925</v>
      </c>
      <c r="E5" s="6">
        <f>C5+D5</f>
        <v>85414318.849999994</v>
      </c>
      <c r="F5" s="6">
        <f>SUM(F6:F12)</f>
        <v>56588339.159999996</v>
      </c>
      <c r="G5" s="6">
        <f>SUM(G6:G12)</f>
        <v>56296357.280000001</v>
      </c>
      <c r="H5" s="6">
        <f>E5-F5</f>
        <v>28825979.689999998</v>
      </c>
    </row>
    <row r="6" spans="1:8" x14ac:dyDescent="0.2">
      <c r="A6" s="25">
        <v>1100</v>
      </c>
      <c r="B6" s="7" t="s">
        <v>11</v>
      </c>
      <c r="C6" s="8">
        <v>46890934.93</v>
      </c>
      <c r="D6" s="8">
        <v>-4069032.69</v>
      </c>
      <c r="E6" s="8">
        <f t="shared" ref="E6:E69" si="0">C6+D6</f>
        <v>42821902.240000002</v>
      </c>
      <c r="F6" s="8">
        <v>29748663.559999999</v>
      </c>
      <c r="G6" s="8">
        <v>29748663.559999999</v>
      </c>
      <c r="H6" s="8">
        <f t="shared" ref="H6:H69" si="1">E6-F6</f>
        <v>13073238.680000003</v>
      </c>
    </row>
    <row r="7" spans="1:8" x14ac:dyDescent="0.2">
      <c r="A7" s="25">
        <v>1200</v>
      </c>
      <c r="B7" s="7" t="s">
        <v>12</v>
      </c>
      <c r="C7" s="8">
        <v>5012700.93</v>
      </c>
      <c r="D7" s="8">
        <v>4813369.29</v>
      </c>
      <c r="E7" s="8">
        <f t="shared" si="0"/>
        <v>9826070.2199999988</v>
      </c>
      <c r="F7" s="8">
        <v>9426590.3399999999</v>
      </c>
      <c r="G7" s="8">
        <v>9426590.3399999999</v>
      </c>
      <c r="H7" s="8">
        <f t="shared" si="1"/>
        <v>399479.87999999896</v>
      </c>
    </row>
    <row r="8" spans="1:8" x14ac:dyDescent="0.2">
      <c r="A8" s="25">
        <v>1300</v>
      </c>
      <c r="B8" s="7" t="s">
        <v>13</v>
      </c>
      <c r="C8" s="8">
        <v>9573286.7599999998</v>
      </c>
      <c r="D8" s="8">
        <v>-313949.09000000003</v>
      </c>
      <c r="E8" s="8">
        <f t="shared" si="0"/>
        <v>9259337.6699999999</v>
      </c>
      <c r="F8" s="8">
        <v>881186.83</v>
      </c>
      <c r="G8" s="8">
        <v>881186.83</v>
      </c>
      <c r="H8" s="8">
        <f t="shared" si="1"/>
        <v>8378150.8399999999</v>
      </c>
    </row>
    <row r="9" spans="1:8" x14ac:dyDescent="0.2">
      <c r="A9" s="25">
        <v>1400</v>
      </c>
      <c r="B9" s="7" t="s">
        <v>14</v>
      </c>
      <c r="C9" s="8">
        <v>475000</v>
      </c>
      <c r="D9" s="8">
        <v>0</v>
      </c>
      <c r="E9" s="8">
        <f t="shared" si="0"/>
        <v>475000</v>
      </c>
      <c r="F9" s="8">
        <v>409107.95</v>
      </c>
      <c r="G9" s="8">
        <v>409107.95</v>
      </c>
      <c r="H9" s="8">
        <f t="shared" si="1"/>
        <v>65892.049999999988</v>
      </c>
    </row>
    <row r="10" spans="1:8" x14ac:dyDescent="0.2">
      <c r="A10" s="25">
        <v>1500</v>
      </c>
      <c r="B10" s="7" t="s">
        <v>15</v>
      </c>
      <c r="C10" s="8">
        <v>23499217.399999999</v>
      </c>
      <c r="D10" s="8">
        <v>-467208.68</v>
      </c>
      <c r="E10" s="8">
        <f t="shared" si="0"/>
        <v>23032008.719999999</v>
      </c>
      <c r="F10" s="8">
        <v>16122790.48</v>
      </c>
      <c r="G10" s="8">
        <v>15830808.6</v>
      </c>
      <c r="H10" s="8">
        <f t="shared" si="1"/>
        <v>6909218.2399999984</v>
      </c>
    </row>
    <row r="11" spans="1:8" x14ac:dyDescent="0.2">
      <c r="A11" s="25">
        <v>1600</v>
      </c>
      <c r="B11" s="7" t="s">
        <v>16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25">
        <v>1700</v>
      </c>
      <c r="B12" s="7" t="s">
        <v>17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4" t="s">
        <v>18</v>
      </c>
      <c r="B13" s="5"/>
      <c r="C13" s="8">
        <f>SUM(C14:C22)</f>
        <v>24519983.010000005</v>
      </c>
      <c r="D13" s="8">
        <f>SUM(D14:D22)</f>
        <v>13489602.130000001</v>
      </c>
      <c r="E13" s="8">
        <f t="shared" si="0"/>
        <v>38009585.140000008</v>
      </c>
      <c r="F13" s="8">
        <f>SUM(F14:F22)</f>
        <v>29856542.18</v>
      </c>
      <c r="G13" s="8">
        <f>SUM(G14:G22)</f>
        <v>29746854.419999998</v>
      </c>
      <c r="H13" s="8">
        <f t="shared" si="1"/>
        <v>8153042.9600000083</v>
      </c>
    </row>
    <row r="14" spans="1:8" x14ac:dyDescent="0.2">
      <c r="A14" s="25">
        <v>2100</v>
      </c>
      <c r="B14" s="7" t="s">
        <v>19</v>
      </c>
      <c r="C14" s="8">
        <v>2498596.52</v>
      </c>
      <c r="D14" s="8">
        <v>505764.03</v>
      </c>
      <c r="E14" s="8">
        <f t="shared" si="0"/>
        <v>3004360.55</v>
      </c>
      <c r="F14" s="8">
        <v>2158374.98</v>
      </c>
      <c r="G14" s="8">
        <v>2158374.98</v>
      </c>
      <c r="H14" s="8">
        <f t="shared" si="1"/>
        <v>845985.56999999983</v>
      </c>
    </row>
    <row r="15" spans="1:8" x14ac:dyDescent="0.2">
      <c r="A15" s="25">
        <v>2200</v>
      </c>
      <c r="B15" s="7" t="s">
        <v>20</v>
      </c>
      <c r="C15" s="8">
        <v>463064.18</v>
      </c>
      <c r="D15" s="8">
        <v>-122809.06</v>
      </c>
      <c r="E15" s="8">
        <f t="shared" si="0"/>
        <v>340255.12</v>
      </c>
      <c r="F15" s="8">
        <v>193342.99</v>
      </c>
      <c r="G15" s="8">
        <v>193342.99</v>
      </c>
      <c r="H15" s="8">
        <f t="shared" si="1"/>
        <v>146912.13</v>
      </c>
    </row>
    <row r="16" spans="1:8" x14ac:dyDescent="0.2">
      <c r="A16" s="25">
        <v>2300</v>
      </c>
      <c r="B16" s="7" t="s">
        <v>21</v>
      </c>
      <c r="C16" s="8">
        <v>28200</v>
      </c>
      <c r="D16" s="8">
        <v>-5500</v>
      </c>
      <c r="E16" s="8">
        <f t="shared" si="0"/>
        <v>22700</v>
      </c>
      <c r="F16" s="8">
        <v>11640</v>
      </c>
      <c r="G16" s="8">
        <v>11640</v>
      </c>
      <c r="H16" s="8">
        <f t="shared" si="1"/>
        <v>11060</v>
      </c>
    </row>
    <row r="17" spans="1:8" x14ac:dyDescent="0.2">
      <c r="A17" s="25">
        <v>2400</v>
      </c>
      <c r="B17" s="7" t="s">
        <v>22</v>
      </c>
      <c r="C17" s="8">
        <v>6010730.7599999998</v>
      </c>
      <c r="D17" s="8">
        <v>13098040.75</v>
      </c>
      <c r="E17" s="8">
        <f t="shared" si="0"/>
        <v>19108771.509999998</v>
      </c>
      <c r="F17" s="8">
        <v>15724071.220000001</v>
      </c>
      <c r="G17" s="8">
        <v>15724071.220000001</v>
      </c>
      <c r="H17" s="8">
        <f t="shared" si="1"/>
        <v>3384700.2899999972</v>
      </c>
    </row>
    <row r="18" spans="1:8" x14ac:dyDescent="0.2">
      <c r="A18" s="25">
        <v>2500</v>
      </c>
      <c r="B18" s="7" t="s">
        <v>23</v>
      </c>
      <c r="C18" s="8">
        <v>1082814.28</v>
      </c>
      <c r="D18" s="8">
        <v>-134583.85999999999</v>
      </c>
      <c r="E18" s="8">
        <f t="shared" si="0"/>
        <v>948230.42</v>
      </c>
      <c r="F18" s="8">
        <v>796549.97</v>
      </c>
      <c r="G18" s="8">
        <v>796549.97</v>
      </c>
      <c r="H18" s="8">
        <f t="shared" si="1"/>
        <v>151680.45000000007</v>
      </c>
    </row>
    <row r="19" spans="1:8" x14ac:dyDescent="0.2">
      <c r="A19" s="25">
        <v>2600</v>
      </c>
      <c r="B19" s="7" t="s">
        <v>24</v>
      </c>
      <c r="C19" s="8">
        <v>11068337.390000001</v>
      </c>
      <c r="D19" s="8">
        <v>456054.24</v>
      </c>
      <c r="E19" s="8">
        <f t="shared" si="0"/>
        <v>11524391.630000001</v>
      </c>
      <c r="F19" s="8">
        <v>9191309.3200000003</v>
      </c>
      <c r="G19" s="8">
        <v>9081621.5600000005</v>
      </c>
      <c r="H19" s="8">
        <f t="shared" si="1"/>
        <v>2333082.3100000005</v>
      </c>
    </row>
    <row r="20" spans="1:8" x14ac:dyDescent="0.2">
      <c r="A20" s="25">
        <v>2700</v>
      </c>
      <c r="B20" s="7" t="s">
        <v>25</v>
      </c>
      <c r="C20" s="8">
        <v>1217953.53</v>
      </c>
      <c r="D20" s="8">
        <v>-9717.48</v>
      </c>
      <c r="E20" s="8">
        <f t="shared" si="0"/>
        <v>1208236.05</v>
      </c>
      <c r="F20" s="8">
        <v>422846.81</v>
      </c>
      <c r="G20" s="8">
        <v>422846.81</v>
      </c>
      <c r="H20" s="8">
        <f t="shared" si="1"/>
        <v>785389.24</v>
      </c>
    </row>
    <row r="21" spans="1:8" x14ac:dyDescent="0.2">
      <c r="A21" s="25">
        <v>2800</v>
      </c>
      <c r="B21" s="7" t="s">
        <v>26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25">
        <v>2900</v>
      </c>
      <c r="B22" s="7" t="s">
        <v>27</v>
      </c>
      <c r="C22" s="8">
        <v>2150286.35</v>
      </c>
      <c r="D22" s="8">
        <v>-297646.49</v>
      </c>
      <c r="E22" s="8">
        <f t="shared" si="0"/>
        <v>1852639.86</v>
      </c>
      <c r="F22" s="8">
        <v>1358406.89</v>
      </c>
      <c r="G22" s="8">
        <v>1358406.89</v>
      </c>
      <c r="H22" s="8">
        <f t="shared" si="1"/>
        <v>494232.9700000002</v>
      </c>
    </row>
    <row r="23" spans="1:8" x14ac:dyDescent="0.2">
      <c r="A23" s="4" t="s">
        <v>28</v>
      </c>
      <c r="B23" s="5"/>
      <c r="C23" s="8">
        <f>SUM(C24:C32)</f>
        <v>48974446.510000005</v>
      </c>
      <c r="D23" s="8">
        <f>SUM(D24:D32)</f>
        <v>-5912170.9400000004</v>
      </c>
      <c r="E23" s="8">
        <f t="shared" si="0"/>
        <v>43062275.570000008</v>
      </c>
      <c r="F23" s="8">
        <f>SUM(F24:F32)</f>
        <v>32971145.189999998</v>
      </c>
      <c r="G23" s="8">
        <f>SUM(G24:G32)</f>
        <v>27626109.189999998</v>
      </c>
      <c r="H23" s="8">
        <f t="shared" si="1"/>
        <v>10091130.38000001</v>
      </c>
    </row>
    <row r="24" spans="1:8" x14ac:dyDescent="0.2">
      <c r="A24" s="25">
        <v>3100</v>
      </c>
      <c r="B24" s="7" t="s">
        <v>29</v>
      </c>
      <c r="C24" s="8">
        <v>28122805.390000001</v>
      </c>
      <c r="D24" s="8">
        <v>299203.46999999997</v>
      </c>
      <c r="E24" s="8">
        <f t="shared" si="0"/>
        <v>28422008.859999999</v>
      </c>
      <c r="F24" s="8">
        <v>21170136.949999999</v>
      </c>
      <c r="G24" s="8">
        <v>15966786.75</v>
      </c>
      <c r="H24" s="8">
        <f t="shared" si="1"/>
        <v>7251871.9100000001</v>
      </c>
    </row>
    <row r="25" spans="1:8" x14ac:dyDescent="0.2">
      <c r="A25" s="25">
        <v>3200</v>
      </c>
      <c r="B25" s="7" t="s">
        <v>30</v>
      </c>
      <c r="C25" s="8">
        <v>2227276.48</v>
      </c>
      <c r="D25" s="8">
        <v>-961626.48</v>
      </c>
      <c r="E25" s="8">
        <f t="shared" si="0"/>
        <v>1265650</v>
      </c>
      <c r="F25" s="8">
        <v>996361.73</v>
      </c>
      <c r="G25" s="8">
        <v>996361.73</v>
      </c>
      <c r="H25" s="8">
        <f t="shared" si="1"/>
        <v>269288.27</v>
      </c>
    </row>
    <row r="26" spans="1:8" x14ac:dyDescent="0.2">
      <c r="A26" s="25">
        <v>3300</v>
      </c>
      <c r="B26" s="7" t="s">
        <v>31</v>
      </c>
      <c r="C26" s="8">
        <v>3798878</v>
      </c>
      <c r="D26" s="8">
        <v>-99151.94</v>
      </c>
      <c r="E26" s="8">
        <f t="shared" si="0"/>
        <v>3699726.06</v>
      </c>
      <c r="F26" s="8">
        <v>3027947.42</v>
      </c>
      <c r="G26" s="8">
        <v>3027947.4</v>
      </c>
      <c r="H26" s="8">
        <f t="shared" si="1"/>
        <v>671778.64000000013</v>
      </c>
    </row>
    <row r="27" spans="1:8" x14ac:dyDescent="0.2">
      <c r="A27" s="25">
        <v>3400</v>
      </c>
      <c r="B27" s="7" t="s">
        <v>32</v>
      </c>
      <c r="C27" s="8">
        <v>623000</v>
      </c>
      <c r="D27" s="8">
        <v>-47439.16</v>
      </c>
      <c r="E27" s="8">
        <f t="shared" si="0"/>
        <v>575560.84</v>
      </c>
      <c r="F27" s="8">
        <v>413940.69</v>
      </c>
      <c r="G27" s="8">
        <v>413940.69</v>
      </c>
      <c r="H27" s="8">
        <f t="shared" si="1"/>
        <v>161620.14999999997</v>
      </c>
    </row>
    <row r="28" spans="1:8" x14ac:dyDescent="0.2">
      <c r="A28" s="25">
        <v>3500</v>
      </c>
      <c r="B28" s="7" t="s">
        <v>33</v>
      </c>
      <c r="C28" s="8">
        <v>1314344.5900000001</v>
      </c>
      <c r="D28" s="8">
        <v>-331205.71000000002</v>
      </c>
      <c r="E28" s="8">
        <f t="shared" si="0"/>
        <v>983138.88000000012</v>
      </c>
      <c r="F28" s="8">
        <v>661807.68000000005</v>
      </c>
      <c r="G28" s="8">
        <v>661807.68000000005</v>
      </c>
      <c r="H28" s="8">
        <f t="shared" si="1"/>
        <v>321331.20000000007</v>
      </c>
    </row>
    <row r="29" spans="1:8" x14ac:dyDescent="0.2">
      <c r="A29" s="25">
        <v>3600</v>
      </c>
      <c r="B29" s="7" t="s">
        <v>34</v>
      </c>
      <c r="C29" s="8">
        <v>1664592.47</v>
      </c>
      <c r="D29" s="8">
        <v>-604971</v>
      </c>
      <c r="E29" s="8">
        <f t="shared" si="0"/>
        <v>1059621.47</v>
      </c>
      <c r="F29" s="8">
        <v>811888.81</v>
      </c>
      <c r="G29" s="8">
        <v>811888.81</v>
      </c>
      <c r="H29" s="8">
        <f t="shared" si="1"/>
        <v>247732.65999999992</v>
      </c>
    </row>
    <row r="30" spans="1:8" x14ac:dyDescent="0.2">
      <c r="A30" s="25">
        <v>3700</v>
      </c>
      <c r="B30" s="7" t="s">
        <v>35</v>
      </c>
      <c r="C30" s="8">
        <v>316723.40000000002</v>
      </c>
      <c r="D30" s="8">
        <v>-131800</v>
      </c>
      <c r="E30" s="8">
        <f t="shared" si="0"/>
        <v>184923.40000000002</v>
      </c>
      <c r="F30" s="8">
        <v>112610.15</v>
      </c>
      <c r="G30" s="8">
        <v>105924.37</v>
      </c>
      <c r="H30" s="8">
        <f t="shared" si="1"/>
        <v>72313.250000000029</v>
      </c>
    </row>
    <row r="31" spans="1:8" x14ac:dyDescent="0.2">
      <c r="A31" s="25">
        <v>3800</v>
      </c>
      <c r="B31" s="7" t="s">
        <v>36</v>
      </c>
      <c r="C31" s="8">
        <v>4844272.6900000004</v>
      </c>
      <c r="D31" s="8">
        <v>-3244626.62</v>
      </c>
      <c r="E31" s="8">
        <f t="shared" si="0"/>
        <v>1599646.0700000003</v>
      </c>
      <c r="F31" s="8">
        <v>1410489.54</v>
      </c>
      <c r="G31" s="8">
        <v>1410489.54</v>
      </c>
      <c r="H31" s="8">
        <f t="shared" si="1"/>
        <v>189156.53000000026</v>
      </c>
    </row>
    <row r="32" spans="1:8" x14ac:dyDescent="0.2">
      <c r="A32" s="25">
        <v>3900</v>
      </c>
      <c r="B32" s="7" t="s">
        <v>37</v>
      </c>
      <c r="C32" s="8">
        <v>6062553.4900000002</v>
      </c>
      <c r="D32" s="8">
        <v>-790553.5</v>
      </c>
      <c r="E32" s="8">
        <f t="shared" si="0"/>
        <v>5271999.99</v>
      </c>
      <c r="F32" s="8">
        <v>4365962.22</v>
      </c>
      <c r="G32" s="8">
        <v>4230962.22</v>
      </c>
      <c r="H32" s="8">
        <f t="shared" si="1"/>
        <v>906037.77000000048</v>
      </c>
    </row>
    <row r="33" spans="1:8" x14ac:dyDescent="0.2">
      <c r="A33" s="4" t="s">
        <v>38</v>
      </c>
      <c r="B33" s="5"/>
      <c r="C33" s="8">
        <f>SUM(C34:C42)</f>
        <v>20728575.41</v>
      </c>
      <c r="D33" s="8">
        <f>SUM(D34:D42)</f>
        <v>6247283.0800000001</v>
      </c>
      <c r="E33" s="8">
        <f t="shared" si="0"/>
        <v>26975858.490000002</v>
      </c>
      <c r="F33" s="8">
        <f>SUM(F34:F42)</f>
        <v>20725927.809999999</v>
      </c>
      <c r="G33" s="8">
        <f>SUM(G34:G42)</f>
        <v>20725927.809999999</v>
      </c>
      <c r="H33" s="8">
        <f t="shared" si="1"/>
        <v>6249930.6800000034</v>
      </c>
    </row>
    <row r="34" spans="1:8" x14ac:dyDescent="0.2">
      <c r="A34" s="25">
        <v>4100</v>
      </c>
      <c r="B34" s="7" t="s">
        <v>39</v>
      </c>
      <c r="C34" s="8">
        <v>9500000</v>
      </c>
      <c r="D34" s="8">
        <v>0</v>
      </c>
      <c r="E34" s="8">
        <f t="shared" si="0"/>
        <v>9500000</v>
      </c>
      <c r="F34" s="8">
        <v>6345000</v>
      </c>
      <c r="G34" s="8">
        <v>6345000</v>
      </c>
      <c r="H34" s="8">
        <f t="shared" si="1"/>
        <v>3155000</v>
      </c>
    </row>
    <row r="35" spans="1:8" x14ac:dyDescent="0.2">
      <c r="A35" s="25">
        <v>4200</v>
      </c>
      <c r="B35" s="7" t="s">
        <v>40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25">
        <v>4300</v>
      </c>
      <c r="B36" s="7" t="s">
        <v>41</v>
      </c>
      <c r="C36" s="8">
        <v>1612150</v>
      </c>
      <c r="D36" s="8">
        <v>-374525</v>
      </c>
      <c r="E36" s="8">
        <f t="shared" si="0"/>
        <v>1237625</v>
      </c>
      <c r="F36" s="8">
        <v>0</v>
      </c>
      <c r="G36" s="8">
        <v>0</v>
      </c>
      <c r="H36" s="8">
        <f t="shared" si="1"/>
        <v>1237625</v>
      </c>
    </row>
    <row r="37" spans="1:8" x14ac:dyDescent="0.2">
      <c r="A37" s="25">
        <v>4400</v>
      </c>
      <c r="B37" s="7" t="s">
        <v>42</v>
      </c>
      <c r="C37" s="8">
        <v>6743256.2199999997</v>
      </c>
      <c r="D37" s="8">
        <v>6588601.0499999998</v>
      </c>
      <c r="E37" s="8">
        <f t="shared" si="0"/>
        <v>13331857.27</v>
      </c>
      <c r="F37" s="8">
        <v>12521440.4</v>
      </c>
      <c r="G37" s="8">
        <v>12521440.4</v>
      </c>
      <c r="H37" s="8">
        <f t="shared" si="1"/>
        <v>810416.86999999918</v>
      </c>
    </row>
    <row r="38" spans="1:8" x14ac:dyDescent="0.2">
      <c r="A38" s="25">
        <v>4500</v>
      </c>
      <c r="B38" s="7" t="s">
        <v>43</v>
      </c>
      <c r="C38" s="8">
        <v>2873169.19</v>
      </c>
      <c r="D38" s="8">
        <v>33207.03</v>
      </c>
      <c r="E38" s="8">
        <f t="shared" si="0"/>
        <v>2906376.2199999997</v>
      </c>
      <c r="F38" s="8">
        <v>1859487.41</v>
      </c>
      <c r="G38" s="8">
        <v>1859487.41</v>
      </c>
      <c r="H38" s="8">
        <f t="shared" si="1"/>
        <v>1046888.8099999998</v>
      </c>
    </row>
    <row r="39" spans="1:8" x14ac:dyDescent="0.2">
      <c r="A39" s="25">
        <v>4600</v>
      </c>
      <c r="B39" s="7" t="s">
        <v>44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25">
        <v>4700</v>
      </c>
      <c r="B40" s="7" t="s">
        <v>45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25">
        <v>4800</v>
      </c>
      <c r="B41" s="7" t="s">
        <v>46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25">
        <v>4900</v>
      </c>
      <c r="B42" s="7" t="s">
        <v>47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4" t="s">
        <v>48</v>
      </c>
      <c r="B43" s="5"/>
      <c r="C43" s="8">
        <f>SUM(C44:C52)</f>
        <v>6303687.6699999999</v>
      </c>
      <c r="D43" s="8">
        <f>SUM(D44:D52)</f>
        <v>-463178.15</v>
      </c>
      <c r="E43" s="8">
        <f t="shared" si="0"/>
        <v>5840509.5199999996</v>
      </c>
      <c r="F43" s="8">
        <f>SUM(F44:F52)</f>
        <v>5652784.8700000001</v>
      </c>
      <c r="G43" s="8">
        <f>SUM(G44:G52)</f>
        <v>5648144.8700000001</v>
      </c>
      <c r="H43" s="8">
        <f t="shared" si="1"/>
        <v>187724.64999999944</v>
      </c>
    </row>
    <row r="44" spans="1:8" x14ac:dyDescent="0.2">
      <c r="A44" s="25">
        <v>5100</v>
      </c>
      <c r="B44" s="7" t="s">
        <v>49</v>
      </c>
      <c r="C44" s="8">
        <v>507839.99</v>
      </c>
      <c r="D44" s="8">
        <v>163030.57999999999</v>
      </c>
      <c r="E44" s="8">
        <f t="shared" si="0"/>
        <v>670870.56999999995</v>
      </c>
      <c r="F44" s="8">
        <v>607265.52</v>
      </c>
      <c r="G44" s="8">
        <v>607265.52</v>
      </c>
      <c r="H44" s="8">
        <f t="shared" si="1"/>
        <v>63605.04999999993</v>
      </c>
    </row>
    <row r="45" spans="1:8" x14ac:dyDescent="0.2">
      <c r="A45" s="25">
        <v>5200</v>
      </c>
      <c r="B45" s="7" t="s">
        <v>50</v>
      </c>
      <c r="C45" s="8">
        <v>649510</v>
      </c>
      <c r="D45" s="8">
        <v>-2984.33</v>
      </c>
      <c r="E45" s="8">
        <f t="shared" si="0"/>
        <v>646525.67000000004</v>
      </c>
      <c r="F45" s="8">
        <v>544207.43000000005</v>
      </c>
      <c r="G45" s="8">
        <v>539567.43000000005</v>
      </c>
      <c r="H45" s="8">
        <f t="shared" si="1"/>
        <v>102318.23999999999</v>
      </c>
    </row>
    <row r="46" spans="1:8" x14ac:dyDescent="0.2">
      <c r="A46" s="25">
        <v>5300</v>
      </c>
      <c r="B46" s="7" t="s">
        <v>51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25">
        <v>5400</v>
      </c>
      <c r="B47" s="7" t="s">
        <v>52</v>
      </c>
      <c r="C47" s="8">
        <v>4205016.24</v>
      </c>
      <c r="D47" s="8">
        <v>-239634.23</v>
      </c>
      <c r="E47" s="8">
        <f t="shared" si="0"/>
        <v>3965382.0100000002</v>
      </c>
      <c r="F47" s="8">
        <v>3965382.01</v>
      </c>
      <c r="G47" s="8">
        <v>3965382.01</v>
      </c>
      <c r="H47" s="8">
        <f t="shared" si="1"/>
        <v>0</v>
      </c>
    </row>
    <row r="48" spans="1:8" x14ac:dyDescent="0.2">
      <c r="A48" s="25">
        <v>5500</v>
      </c>
      <c r="B48" s="7" t="s">
        <v>53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25">
        <v>5600</v>
      </c>
      <c r="B49" s="7" t="s">
        <v>54</v>
      </c>
      <c r="C49" s="8">
        <v>660041.43999999994</v>
      </c>
      <c r="D49" s="8">
        <v>-140190.17000000001</v>
      </c>
      <c r="E49" s="8">
        <f t="shared" si="0"/>
        <v>519851.2699999999</v>
      </c>
      <c r="F49" s="8">
        <v>498051.27</v>
      </c>
      <c r="G49" s="8">
        <v>498051.27</v>
      </c>
      <c r="H49" s="8">
        <f t="shared" si="1"/>
        <v>21799.999999999884</v>
      </c>
    </row>
    <row r="50" spans="1:8" x14ac:dyDescent="0.2">
      <c r="A50" s="25">
        <v>5700</v>
      </c>
      <c r="B50" s="7" t="s">
        <v>55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25">
        <v>5800</v>
      </c>
      <c r="B51" s="7" t="s">
        <v>56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25">
        <v>5900</v>
      </c>
      <c r="B52" s="7" t="s">
        <v>57</v>
      </c>
      <c r="C52" s="8">
        <v>281280</v>
      </c>
      <c r="D52" s="8">
        <v>-243400</v>
      </c>
      <c r="E52" s="8">
        <f t="shared" si="0"/>
        <v>37880</v>
      </c>
      <c r="F52" s="8">
        <v>37878.639999999999</v>
      </c>
      <c r="G52" s="8">
        <v>37878.639999999999</v>
      </c>
      <c r="H52" s="8">
        <f t="shared" si="1"/>
        <v>1.3600000000005821</v>
      </c>
    </row>
    <row r="53" spans="1:8" x14ac:dyDescent="0.2">
      <c r="A53" s="4" t="s">
        <v>58</v>
      </c>
      <c r="B53" s="5"/>
      <c r="C53" s="8">
        <f>SUM(C54:C56)</f>
        <v>41329811.359999999</v>
      </c>
      <c r="D53" s="8">
        <f>SUM(D54:D56)</f>
        <v>93241038.349999994</v>
      </c>
      <c r="E53" s="8">
        <f t="shared" si="0"/>
        <v>134570849.70999998</v>
      </c>
      <c r="F53" s="8">
        <f>SUM(F54:F56)</f>
        <v>83418863.280000001</v>
      </c>
      <c r="G53" s="8">
        <f>SUM(G54:G56)</f>
        <v>83418863.280000001</v>
      </c>
      <c r="H53" s="8">
        <f t="shared" si="1"/>
        <v>51151986.429999977</v>
      </c>
    </row>
    <row r="54" spans="1:8" x14ac:dyDescent="0.2">
      <c r="A54" s="25">
        <v>6100</v>
      </c>
      <c r="B54" s="7" t="s">
        <v>59</v>
      </c>
      <c r="C54" s="8">
        <v>40262238.490000002</v>
      </c>
      <c r="D54" s="8">
        <v>83441022.349999994</v>
      </c>
      <c r="E54" s="8">
        <f t="shared" si="0"/>
        <v>123703260.84</v>
      </c>
      <c r="F54" s="8">
        <v>82553992.25</v>
      </c>
      <c r="G54" s="8">
        <v>82553992.25</v>
      </c>
      <c r="H54" s="8">
        <f t="shared" si="1"/>
        <v>41149268.590000004</v>
      </c>
    </row>
    <row r="55" spans="1:8" x14ac:dyDescent="0.2">
      <c r="A55" s="25">
        <v>6200</v>
      </c>
      <c r="B55" s="7" t="s">
        <v>60</v>
      </c>
      <c r="C55" s="8">
        <v>1067572.8700000001</v>
      </c>
      <c r="D55" s="8">
        <v>9800016</v>
      </c>
      <c r="E55" s="8">
        <f t="shared" si="0"/>
        <v>10867588.870000001</v>
      </c>
      <c r="F55" s="8">
        <v>864871.03</v>
      </c>
      <c r="G55" s="8">
        <v>864871.03</v>
      </c>
      <c r="H55" s="8">
        <f t="shared" si="1"/>
        <v>10002717.840000002</v>
      </c>
    </row>
    <row r="56" spans="1:8" x14ac:dyDescent="0.2">
      <c r="A56" s="25">
        <v>6300</v>
      </c>
      <c r="B56" s="7" t="s">
        <v>61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4" t="s">
        <v>62</v>
      </c>
      <c r="B57" s="5"/>
      <c r="C57" s="8">
        <f>SUM(C58:C64)</f>
        <v>72517915.420000002</v>
      </c>
      <c r="D57" s="8">
        <f>SUM(D58:D64)</f>
        <v>-72317915.420000002</v>
      </c>
      <c r="E57" s="8">
        <f t="shared" si="0"/>
        <v>200000</v>
      </c>
      <c r="F57" s="8">
        <f>SUM(F58:F64)</f>
        <v>0</v>
      </c>
      <c r="G57" s="8">
        <f>SUM(G58:G64)</f>
        <v>0</v>
      </c>
      <c r="H57" s="8">
        <f t="shared" si="1"/>
        <v>200000</v>
      </c>
    </row>
    <row r="58" spans="1:8" x14ac:dyDescent="0.2">
      <c r="A58" s="25">
        <v>7100</v>
      </c>
      <c r="B58" s="7" t="s">
        <v>63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25">
        <v>7200</v>
      </c>
      <c r="B59" s="7" t="s">
        <v>64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25">
        <v>7300</v>
      </c>
      <c r="B60" s="7" t="s">
        <v>65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25">
        <v>7400</v>
      </c>
      <c r="B61" s="7" t="s">
        <v>66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25">
        <v>7500</v>
      </c>
      <c r="B62" s="7" t="s">
        <v>67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25">
        <v>7600</v>
      </c>
      <c r="B63" s="7" t="s">
        <v>68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25">
        <v>7900</v>
      </c>
      <c r="B64" s="7" t="s">
        <v>69</v>
      </c>
      <c r="C64" s="8">
        <v>72517915.420000002</v>
      </c>
      <c r="D64" s="8">
        <v>-72317915.420000002</v>
      </c>
      <c r="E64" s="8">
        <f t="shared" si="0"/>
        <v>200000</v>
      </c>
      <c r="F64" s="8">
        <v>0</v>
      </c>
      <c r="G64" s="8">
        <v>0</v>
      </c>
      <c r="H64" s="8">
        <f t="shared" si="1"/>
        <v>200000</v>
      </c>
    </row>
    <row r="65" spans="1:8" x14ac:dyDescent="0.2">
      <c r="A65" s="4" t="s">
        <v>70</v>
      </c>
      <c r="B65" s="5"/>
      <c r="C65" s="8">
        <f>SUM(C66:C68)</f>
        <v>1212057.1200000001</v>
      </c>
      <c r="D65" s="8">
        <f>SUM(D66:D68)</f>
        <v>2439090.9</v>
      </c>
      <c r="E65" s="8">
        <f t="shared" si="0"/>
        <v>3651148.02</v>
      </c>
      <c r="F65" s="8">
        <f>SUM(F66:F68)</f>
        <v>3651148.02</v>
      </c>
      <c r="G65" s="8">
        <f>SUM(G66:G68)</f>
        <v>3651148.02</v>
      </c>
      <c r="H65" s="8">
        <f t="shared" si="1"/>
        <v>0</v>
      </c>
    </row>
    <row r="66" spans="1:8" x14ac:dyDescent="0.2">
      <c r="A66" s="25">
        <v>8100</v>
      </c>
      <c r="B66" s="7" t="s">
        <v>71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25">
        <v>8300</v>
      </c>
      <c r="B67" s="7" t="s">
        <v>72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25">
        <v>8500</v>
      </c>
      <c r="B68" s="7" t="s">
        <v>73</v>
      </c>
      <c r="C68" s="8">
        <v>1212057.1200000001</v>
      </c>
      <c r="D68" s="8">
        <v>2439090.9</v>
      </c>
      <c r="E68" s="8">
        <f t="shared" si="0"/>
        <v>3651148.02</v>
      </c>
      <c r="F68" s="8">
        <v>3651148.02</v>
      </c>
      <c r="G68" s="8">
        <v>3651148.02</v>
      </c>
      <c r="H68" s="8">
        <f t="shared" si="1"/>
        <v>0</v>
      </c>
    </row>
    <row r="69" spans="1:8" x14ac:dyDescent="0.2">
      <c r="A69" s="4" t="s">
        <v>74</v>
      </c>
      <c r="B69" s="5"/>
      <c r="C69" s="8">
        <f>SUM(C70:C76)</f>
        <v>10036037.970000001</v>
      </c>
      <c r="D69" s="8">
        <f>SUM(D70:D76)</f>
        <v>-134757.5</v>
      </c>
      <c r="E69" s="8">
        <f t="shared" si="0"/>
        <v>9901280.4700000007</v>
      </c>
      <c r="F69" s="8">
        <f>SUM(F70:F76)</f>
        <v>9188050.7199999988</v>
      </c>
      <c r="G69" s="8">
        <f>SUM(G70:G76)</f>
        <v>9188050.7199999988</v>
      </c>
      <c r="H69" s="8">
        <f t="shared" si="1"/>
        <v>713229.75000000186</v>
      </c>
    </row>
    <row r="70" spans="1:8" x14ac:dyDescent="0.2">
      <c r="A70" s="25">
        <v>9100</v>
      </c>
      <c r="B70" s="7" t="s">
        <v>75</v>
      </c>
      <c r="C70" s="8">
        <v>9237765.6400000006</v>
      </c>
      <c r="D70" s="8">
        <v>0</v>
      </c>
      <c r="E70" s="8">
        <f t="shared" ref="E70:E76" si="2">C70+D70</f>
        <v>9237765.6400000006</v>
      </c>
      <c r="F70" s="8">
        <v>8703068.5199999996</v>
      </c>
      <c r="G70" s="8">
        <v>8703068.5199999996</v>
      </c>
      <c r="H70" s="8">
        <f t="shared" ref="H70:H76" si="3">E70-F70</f>
        <v>534697.12000000104</v>
      </c>
    </row>
    <row r="71" spans="1:8" x14ac:dyDescent="0.2">
      <c r="A71" s="25">
        <v>9200</v>
      </c>
      <c r="B71" s="7" t="s">
        <v>76</v>
      </c>
      <c r="C71" s="8">
        <v>798272.33</v>
      </c>
      <c r="D71" s="8">
        <v>-134757.5</v>
      </c>
      <c r="E71" s="8">
        <f t="shared" si="2"/>
        <v>663514.82999999996</v>
      </c>
      <c r="F71" s="8">
        <v>484982.2</v>
      </c>
      <c r="G71" s="8">
        <v>484982.2</v>
      </c>
      <c r="H71" s="8">
        <f t="shared" si="3"/>
        <v>178532.62999999995</v>
      </c>
    </row>
    <row r="72" spans="1:8" x14ac:dyDescent="0.2">
      <c r="A72" s="25">
        <v>9300</v>
      </c>
      <c r="B72" s="7" t="s">
        <v>77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25">
        <v>9400</v>
      </c>
      <c r="B73" s="7" t="s">
        <v>78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25">
        <v>9500</v>
      </c>
      <c r="B74" s="7" t="s">
        <v>79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25">
        <v>9600</v>
      </c>
      <c r="B75" s="7" t="s">
        <v>80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25">
        <v>9900</v>
      </c>
      <c r="B76" s="9" t="s">
        <v>81</v>
      </c>
      <c r="C76" s="10">
        <v>0</v>
      </c>
      <c r="D76" s="10">
        <v>0</v>
      </c>
      <c r="E76" s="10">
        <f t="shared" si="2"/>
        <v>0</v>
      </c>
      <c r="F76" s="10">
        <v>0</v>
      </c>
      <c r="G76" s="10">
        <v>0</v>
      </c>
      <c r="H76" s="10">
        <f t="shared" si="3"/>
        <v>0</v>
      </c>
    </row>
    <row r="77" spans="1:8" x14ac:dyDescent="0.2">
      <c r="A77" s="11"/>
      <c r="B77" s="12" t="s">
        <v>82</v>
      </c>
      <c r="C77" s="13">
        <f t="shared" ref="C77:H77" si="4">SUM(C5+C13+C23+C33+C43+C53+C57+C65+C69)</f>
        <v>311073654.49000007</v>
      </c>
      <c r="D77" s="13">
        <f t="shared" si="4"/>
        <v>36552171.279999994</v>
      </c>
      <c r="E77" s="13">
        <f t="shared" si="4"/>
        <v>347625825.76999998</v>
      </c>
      <c r="F77" s="13">
        <f t="shared" si="4"/>
        <v>242052801.23000002</v>
      </c>
      <c r="G77" s="13">
        <f t="shared" si="4"/>
        <v>236301455.59</v>
      </c>
      <c r="H77" s="13">
        <f t="shared" si="4"/>
        <v>105573024.53999999</v>
      </c>
    </row>
    <row r="78" spans="1:8" ht="13.2" x14ac:dyDescent="0.2">
      <c r="A78" s="26" t="s">
        <v>83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2022-05-09T19:49:27Z</dcterms:modified>
</cp:coreProperties>
</file>